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/>
  <xr:revisionPtr revIDLastSave="0" documentId="13_ncr:1_{13BB8353-6CA3-42DE-934D-75DE15CACFBA}" xr6:coauthVersionLast="47" xr6:coauthVersionMax="47" xr10:uidLastSave="{00000000-0000-0000-0000-000000000000}"/>
  <bookViews>
    <workbookView xWindow="-110" yWindow="-110" windowWidth="19420" windowHeight="11760" tabRatio="500" xr2:uid="{00000000-000D-0000-FFFF-FFFF00000000}"/>
  </bookViews>
  <sheets>
    <sheet name="Marks" sheetId="1" r:id="rId1"/>
  </sheets>
  <definedNames>
    <definedName name="Contact_Info">#REF!</definedName>
    <definedName name="Final">#REF!</definedName>
    <definedName name="L_0">#REF!</definedName>
    <definedName name="L_1">#REF!</definedName>
    <definedName name="L_10">#REF!</definedName>
    <definedName name="L_2">#REF!</definedName>
    <definedName name="L_3">#REF!</definedName>
    <definedName name="L_4">#REF!</definedName>
    <definedName name="L_5">#REF!</definedName>
    <definedName name="L_6">#REF!</definedName>
    <definedName name="L_7">#REF!</definedName>
    <definedName name="L_8">#REF!</definedName>
    <definedName name="L_9">#REF!</definedName>
    <definedName name="Midterm1">#REF!</definedName>
    <definedName name="Midterm2">#REF!</definedName>
    <definedName name="Quiz1">#REF!</definedName>
    <definedName name="Quiz2">#REF!</definedName>
    <definedName name="Quiz3">#REF!</definedName>
    <definedName name="Quiz4">#REF!</definedName>
    <definedName name="Quiz5">#REF!</definedName>
    <definedName name="Sets">#REF!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B16" i="1" l="1"/>
  <c r="AB15" i="1" s="1"/>
  <c r="AC17" i="1" s="1"/>
  <c r="AD17" i="1" s="1"/>
  <c r="AH15" i="1"/>
  <c r="AG15" i="1"/>
  <c r="Y15" i="1"/>
  <c r="Z17" i="1" s="1" a="1"/>
  <c r="Z17" i="1" s="1"/>
  <c r="AA17" i="1" s="1"/>
  <c r="X15" i="1"/>
  <c r="U15" i="1"/>
  <c r="T15" i="1"/>
  <c r="S15" i="1"/>
  <c r="V16" i="1" s="1" a="1"/>
  <c r="V16" i="1" s="1"/>
  <c r="W16" i="1" s="1"/>
  <c r="P15" i="1"/>
  <c r="O15" i="1"/>
  <c r="N15" i="1"/>
  <c r="M15" i="1"/>
  <c r="L15" i="1"/>
  <c r="K15" i="1"/>
  <c r="J15" i="1"/>
  <c r="I15" i="1"/>
  <c r="Y13" i="1"/>
  <c r="T13" i="1"/>
  <c r="U13" i="1" s="1"/>
  <c r="J11" i="1"/>
  <c r="K11" i="1" s="1"/>
  <c r="L11" i="1" s="1"/>
  <c r="M11" i="1" s="1"/>
  <c r="N11" i="1" s="1"/>
  <c r="O11" i="1" s="1"/>
  <c r="P11" i="1" s="1"/>
  <c r="V17" i="1" l="1" a="1"/>
  <c r="V17" i="1" s="1"/>
  <c r="W17" i="1" s="1"/>
  <c r="Q16" i="1" a="1"/>
  <c r="Q16" i="1" s="1"/>
  <c r="R16" i="1" s="1"/>
  <c r="AH17" i="1"/>
  <c r="AC16" i="1"/>
  <c r="AD16" i="1" s="1"/>
  <c r="Q17" i="1" a="1"/>
  <c r="Q17" i="1" s="1"/>
  <c r="R17" i="1" s="1"/>
  <c r="Z16" i="1" a="1"/>
  <c r="Z16" i="1" s="1"/>
  <c r="AA16" i="1" s="1"/>
  <c r="AG17" i="1" l="1"/>
  <c r="AE17" i="1"/>
  <c r="AF17" i="1" l="1"/>
  <c r="F17" i="1" s="1"/>
</calcChain>
</file>

<file path=xl/sharedStrings.xml><?xml version="1.0" encoding="utf-8"?>
<sst xmlns="http://schemas.openxmlformats.org/spreadsheetml/2006/main" count="49" uniqueCount="37">
  <si>
    <t>ELEX 2117 – Wwinter 2025</t>
  </si>
  <si>
    <t xml:space="preserve">Weighting: labs: 20%, quizzes: 20%, midterms: 30%, final: 30%. </t>
  </si>
  <si>
    <t>Lab and Quiz marks exclude highest and lowest marks.</t>
  </si>
  <si>
    <t>You must pass both the theory and practical (lab) portions.</t>
  </si>
  <si>
    <t>You must complete at least 5 labs and 3 quizzes or exams.</t>
  </si>
  <si>
    <t xml:space="preserve">A value of zero is used for items that have not been marked. </t>
  </si>
  <si>
    <t xml:space="preserve">Report errors. If calculations below differ from those in the </t>
  </si>
  <si>
    <t>course information document, the latter will apply.</t>
  </si>
  <si>
    <t>Last Name</t>
  </si>
  <si>
    <t>First Name</t>
  </si>
  <si>
    <t>Preferred</t>
  </si>
  <si>
    <t>Id</t>
  </si>
  <si>
    <t>BCIT Grade</t>
  </si>
  <si>
    <t>password</t>
  </si>
  <si>
    <t>Set</t>
  </si>
  <si>
    <t>Lab</t>
  </si>
  <si>
    <t>Quiz</t>
  </si>
  <si>
    <t>Midterm</t>
  </si>
  <si>
    <t>Final Exam</t>
  </si>
  <si>
    <t>Course</t>
  </si>
  <si>
    <t xml:space="preserve">BCIT </t>
  </si>
  <si>
    <t>Practical</t>
  </si>
  <si>
    <t>Theory</t>
  </si>
  <si>
    <t>Trimmed</t>
  </si>
  <si>
    <t>Weighted</t>
  </si>
  <si>
    <t>Exam</t>
  </si>
  <si>
    <t>Percent</t>
  </si>
  <si>
    <t>Final</t>
  </si>
  <si>
    <t>Average 1:8</t>
  </si>
  <si>
    <t>Mark</t>
  </si>
  <si>
    <t>Average</t>
  </si>
  <si>
    <t>Grade</t>
  </si>
  <si>
    <t>Scaling and Fraction Marked</t>
  </si>
  <si>
    <t>Test</t>
  </si>
  <si>
    <t>Student</t>
  </si>
  <si>
    <t>A00123456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</si>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</sst>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dd"/>
    <numFmt numFmtId="166" formatCode="0.000"/>
  </numFmts>
  <fonts count="24">
    <font>
      <sz val="11"/>
      <color rgb="FF000000"/>
      <name val="Calibri"/>
      <family val="2"/>
    </font>
    <font>
      <sz val="10"/>
      <color rgb="FF000000"/>
      <name val="Arial"/>
    </font>
    <font>
      <b/>
      <i/>
      <u/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8"/>
      <color rgb="FF666699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sz val="9"/>
      <color rgb="FF000000"/>
      <name val="Arial1"/>
    </font>
    <font>
      <sz val="8"/>
      <color rgb="FF000000"/>
      <name val="Roboto Mono"/>
    </font>
    <font>
      <sz val="9"/>
      <color rgb="FF000000"/>
      <name val="Arial"/>
      <family val="2"/>
    </font>
    <font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B8192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E3E3E3"/>
        <bgColor rgb="FFE6E6E6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6E2EE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B3B3B3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9900"/>
      </patternFill>
    </fill>
    <fill>
      <patternFill patternType="solid">
        <fgColor rgb="FF333399"/>
        <bgColor rgb="FF004586"/>
      </patternFill>
    </fill>
    <fill>
      <patternFill patternType="solid">
        <fgColor rgb="FFFF99CC"/>
        <bgColor rgb="FFE4A0A0"/>
      </patternFill>
    </fill>
    <fill>
      <patternFill patternType="solid">
        <fgColor rgb="FF00FF00"/>
        <bgColor rgb="FF33CCCC"/>
      </patternFill>
    </fill>
    <fill>
      <patternFill patternType="solid">
        <fgColor rgb="FFE4A0A0"/>
        <bgColor rgb="FFFF99CC"/>
      </patternFill>
    </fill>
    <fill>
      <patternFill patternType="solid">
        <fgColor rgb="FFF7D1D5"/>
        <bgColor rgb="FFF4CCD9"/>
      </patternFill>
    </fill>
    <fill>
      <patternFill patternType="solid">
        <fgColor rgb="FFF4CCD9"/>
        <bgColor rgb="FFF7D1D5"/>
      </patternFill>
    </fill>
    <fill>
      <patternFill patternType="solid">
        <fgColor rgb="FFE6E6E6"/>
        <bgColor rgb="FFE3E3E3"/>
      </patternFill>
    </fill>
    <fill>
      <patternFill patternType="solid">
        <fgColor rgb="FFC6E2EE"/>
        <bgColor rgb="FFE3E3E3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1" fillId="0" borderId="0" applyBorder="0" applyProtection="0"/>
    <xf numFmtId="0" fontId="2" fillId="0" borderId="0" applyBorder="0" applyProtection="0"/>
    <xf numFmtId="0" fontId="23" fillId="2" borderId="0" applyBorder="0" applyProtection="0"/>
    <xf numFmtId="0" fontId="23" fillId="3" borderId="0" applyBorder="0" applyProtection="0"/>
    <xf numFmtId="0" fontId="23" fillId="4" borderId="0" applyBorder="0" applyProtection="0"/>
    <xf numFmtId="0" fontId="23" fillId="5" borderId="0" applyBorder="0" applyProtection="0"/>
    <xf numFmtId="0" fontId="23" fillId="6" borderId="0" applyBorder="0" applyProtection="0"/>
    <xf numFmtId="0" fontId="23" fillId="7" borderId="0" applyBorder="0" applyProtection="0"/>
    <xf numFmtId="0" fontId="23" fillId="8" borderId="0" applyBorder="0" applyProtection="0"/>
    <xf numFmtId="0" fontId="23" fillId="9" borderId="0" applyBorder="0" applyProtection="0"/>
    <xf numFmtId="0" fontId="23" fillId="4" borderId="0" applyBorder="0" applyProtection="0"/>
    <xf numFmtId="0" fontId="23" fillId="10" borderId="0" applyBorder="0" applyProtection="0"/>
    <xf numFmtId="0" fontId="23" fillId="11" borderId="0" applyBorder="0" applyProtection="0"/>
    <xf numFmtId="0" fontId="23" fillId="9" borderId="0" applyBorder="0" applyProtection="0"/>
    <xf numFmtId="0" fontId="23" fillId="11" borderId="0" applyBorder="0" applyProtection="0"/>
    <xf numFmtId="0" fontId="23" fillId="9" borderId="0" applyBorder="0" applyProtection="0"/>
    <xf numFmtId="0" fontId="23" fillId="4" borderId="0" applyBorder="0" applyProtection="0"/>
    <xf numFmtId="0" fontId="23" fillId="10" borderId="0" applyBorder="0" applyProtection="0"/>
    <xf numFmtId="0" fontId="23" fillId="11" borderId="0" applyBorder="0" applyProtection="0"/>
    <xf numFmtId="0" fontId="23" fillId="12" borderId="0" applyBorder="0" applyProtection="0"/>
    <xf numFmtId="0" fontId="23" fillId="13" borderId="0" applyBorder="0" applyProtection="0"/>
    <xf numFmtId="0" fontId="3" fillId="12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3" borderId="0" applyBorder="0" applyProtection="0"/>
    <xf numFmtId="0" fontId="4" fillId="18" borderId="0" applyBorder="0" applyProtection="0"/>
    <xf numFmtId="0" fontId="5" fillId="10" borderId="1" applyProtection="0"/>
    <xf numFmtId="0" fontId="6" fillId="15" borderId="2" applyProtection="0"/>
    <xf numFmtId="0" fontId="7" fillId="0" borderId="0" applyBorder="0" applyProtection="0"/>
    <xf numFmtId="0" fontId="8" fillId="8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1" fillId="0" borderId="0" applyBorder="0" applyProtection="0"/>
    <xf numFmtId="0" fontId="12" fillId="4" borderId="1" applyProtection="0"/>
    <xf numFmtId="0" fontId="13" fillId="0" borderId="6" applyProtection="0"/>
    <xf numFmtId="0" fontId="14" fillId="11" borderId="0" applyBorder="0" applyProtection="0"/>
    <xf numFmtId="0" fontId="23" fillId="6" borderId="7" applyProtection="0"/>
    <xf numFmtId="0" fontId="15" fillId="10" borderId="8" applyProtection="0"/>
    <xf numFmtId="0" fontId="16" fillId="0" borderId="0" applyBorder="0" applyProtection="0"/>
    <xf numFmtId="0" fontId="17" fillId="0" borderId="9" applyProtection="0"/>
    <xf numFmtId="0" fontId="18" fillId="0" borderId="0" applyBorder="0" applyProtection="0"/>
    <xf numFmtId="0" fontId="23" fillId="19" borderId="0" applyBorder="0" applyProtection="0"/>
    <xf numFmtId="164" fontId="19" fillId="0" borderId="0" applyBorder="0" applyProtection="0">
      <alignment horizontal="center" vertical="center"/>
    </xf>
    <xf numFmtId="0" fontId="23" fillId="0" borderId="0" applyBorder="0" applyProtection="0"/>
    <xf numFmtId="164" fontId="19" fillId="20" borderId="0" applyBorder="0" applyProtection="0">
      <alignment horizontal="center" vertical="center"/>
    </xf>
    <xf numFmtId="9" fontId="19" fillId="21" borderId="10" applyProtection="0">
      <alignment horizontal="center" vertical="center"/>
    </xf>
  </cellStyleXfs>
  <cellXfs count="38">
    <xf numFmtId="0" fontId="0" fillId="0" borderId="0" xfId="0"/>
    <xf numFmtId="0" fontId="22" fillId="5" borderId="12" xfId="0" applyFont="1" applyFill="1" applyBorder="1" applyAlignment="1" applyProtection="1">
      <alignment horizontal="left" vertical="center"/>
      <protection locked="0"/>
    </xf>
    <xf numFmtId="0" fontId="19" fillId="0" borderId="0" xfId="0" applyFont="1"/>
    <xf numFmtId="1" fontId="19" fillId="0" borderId="0" xfId="0" applyNumberFormat="1" applyFont="1"/>
    <xf numFmtId="0" fontId="20" fillId="5" borderId="11" xfId="0" applyFont="1" applyFill="1" applyBorder="1" applyAlignment="1" applyProtection="1">
      <alignment horizontal="center" vertical="top"/>
      <protection locked="0"/>
    </xf>
    <xf numFmtId="1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2" fontId="19" fillId="0" borderId="0" xfId="0" applyNumberFormat="1" applyFont="1" applyAlignment="1">
      <alignment horizontal="center" vertical="center"/>
    </xf>
    <xf numFmtId="9" fontId="19" fillId="6" borderId="12" xfId="0" applyNumberFormat="1" applyFont="1" applyFill="1" applyBorder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9" fontId="19" fillId="0" borderId="0" xfId="0" applyNumberFormat="1" applyFont="1" applyAlignment="1">
      <alignment horizontal="center" vertical="center"/>
    </xf>
    <xf numFmtId="9" fontId="19" fillId="22" borderId="12" xfId="0" applyNumberFormat="1" applyFont="1" applyFill="1" applyBorder="1" applyAlignment="1">
      <alignment horizontal="center" vertical="center"/>
    </xf>
    <xf numFmtId="0" fontId="19" fillId="23" borderId="12" xfId="0" applyFont="1" applyFill="1" applyBorder="1"/>
    <xf numFmtId="0" fontId="19" fillId="23" borderId="12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 vertical="center"/>
    </xf>
    <xf numFmtId="9" fontId="19" fillId="24" borderId="10" xfId="0" applyNumberFormat="1" applyFont="1" applyFill="1" applyBorder="1" applyAlignment="1">
      <alignment horizontal="center" vertical="center"/>
    </xf>
    <xf numFmtId="1" fontId="19" fillId="6" borderId="12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64" fontId="19" fillId="23" borderId="12" xfId="0" applyNumberFormat="1" applyFont="1" applyFill="1" applyBorder="1" applyAlignment="1">
      <alignment horizontal="center" vertical="center"/>
    </xf>
    <xf numFmtId="0" fontId="22" fillId="5" borderId="12" xfId="0" applyFont="1" applyFill="1" applyBorder="1" applyAlignment="1" applyProtection="1">
      <alignment horizontal="center" vertical="center"/>
      <protection locked="0"/>
    </xf>
    <xf numFmtId="0" fontId="22" fillId="0" borderId="11" xfId="0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9" fontId="19" fillId="0" borderId="12" xfId="0" applyNumberFormat="1" applyFont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2" fillId="5" borderId="12" xfId="0" applyFont="1" applyFill="1" applyBorder="1" applyAlignment="1" applyProtection="1">
      <alignment horizontal="left" vertical="center"/>
      <protection locked="0"/>
    </xf>
  </cellXfs>
  <cellStyles count="50">
    <cellStyle name="20% - Accent1" xfId="4" xr:uid="{00000000-0005-0000-0000-000009000000}"/>
    <cellStyle name="20% - Accent2" xfId="5" xr:uid="{00000000-0005-0000-0000-00000A000000}"/>
    <cellStyle name="20% - Accent3" xfId="6" xr:uid="{00000000-0005-0000-0000-00000B000000}"/>
    <cellStyle name="20% - Accent4" xfId="7" xr:uid="{00000000-0005-0000-0000-00000C000000}"/>
    <cellStyle name="20% - Accent5" xfId="8" xr:uid="{00000000-0005-0000-0000-00000D000000}"/>
    <cellStyle name="20% - Accent6" xfId="9" xr:uid="{00000000-0005-0000-0000-00000E000000}"/>
    <cellStyle name="40% - Accent1" xfId="10" xr:uid="{00000000-0005-0000-0000-00000F000000}"/>
    <cellStyle name="40% - Accent2" xfId="11" xr:uid="{00000000-0005-0000-0000-000010000000}"/>
    <cellStyle name="40% - Accent3" xfId="12" xr:uid="{00000000-0005-0000-0000-000011000000}"/>
    <cellStyle name="40% - Accent4" xfId="13" xr:uid="{00000000-0005-0000-0000-000012000000}"/>
    <cellStyle name="40% - Accent5" xfId="14" xr:uid="{00000000-0005-0000-0000-000013000000}"/>
    <cellStyle name="40% - Accent6" xfId="15" xr:uid="{00000000-0005-0000-0000-000014000000}"/>
    <cellStyle name="60% - Accent1" xfId="16" xr:uid="{00000000-0005-0000-0000-000015000000}"/>
    <cellStyle name="60% - Accent2" xfId="17" xr:uid="{00000000-0005-0000-0000-000016000000}"/>
    <cellStyle name="60% - Accent3" xfId="18" xr:uid="{00000000-0005-0000-0000-000017000000}"/>
    <cellStyle name="60% - Accent4" xfId="19" xr:uid="{00000000-0005-0000-0000-000018000000}"/>
    <cellStyle name="60% - Accent5" xfId="20" xr:uid="{00000000-0005-0000-0000-000019000000}"/>
    <cellStyle name="60% - Accent6" xfId="21" xr:uid="{00000000-0005-0000-0000-00001A000000}"/>
    <cellStyle name="Accent1" xfId="22" xr:uid="{00000000-0005-0000-0000-00001B000000}"/>
    <cellStyle name="Accent2" xfId="23" xr:uid="{00000000-0005-0000-0000-00001C000000}"/>
    <cellStyle name="Accent3" xfId="24" xr:uid="{00000000-0005-0000-0000-00001D000000}"/>
    <cellStyle name="Accent4" xfId="25" xr:uid="{00000000-0005-0000-0000-00001E000000}"/>
    <cellStyle name="Accent5" xfId="26" xr:uid="{00000000-0005-0000-0000-00001F000000}"/>
    <cellStyle name="Accent6" xfId="27" xr:uid="{00000000-0005-0000-0000-000020000000}"/>
    <cellStyle name="Bad 1" xfId="28" xr:uid="{00000000-0005-0000-0000-000021000000}"/>
    <cellStyle name="Calculation" xfId="29" xr:uid="{00000000-0005-0000-0000-000022000000}"/>
    <cellStyle name="CantPass" xfId="48" xr:uid="{00000000-0005-0000-0000-000035000000}"/>
    <cellStyle name="Check Cell" xfId="30" xr:uid="{00000000-0005-0000-0000-000023000000}"/>
    <cellStyle name="Explanatory Text" xfId="31" xr:uid="{00000000-0005-0000-0000-000024000000}"/>
    <cellStyle name="Failure" xfId="49" xr:uid="{00000000-0005-0000-0000-000036000000}"/>
    <cellStyle name="Good 1" xfId="32" xr:uid="{00000000-0005-0000-0000-000025000000}"/>
    <cellStyle name="Heading 1 1" xfId="33" xr:uid="{00000000-0005-0000-0000-000026000000}"/>
    <cellStyle name="Heading 2 1" xfId="34" xr:uid="{00000000-0005-0000-0000-000027000000}"/>
    <cellStyle name="Heading 3" xfId="35" xr:uid="{00000000-0005-0000-0000-000028000000}"/>
    <cellStyle name="Heading 4" xfId="36" xr:uid="{00000000-0005-0000-0000-000029000000}"/>
    <cellStyle name="Input" xfId="37" xr:uid="{00000000-0005-0000-0000-00002A000000}"/>
    <cellStyle name="Linked Cell" xfId="38" xr:uid="{00000000-0005-0000-0000-00002B000000}"/>
    <cellStyle name="Neutral 1" xfId="39" xr:uid="{00000000-0005-0000-0000-00002C000000}"/>
    <cellStyle name="Normal" xfId="0" builtinId="0"/>
    <cellStyle name="Normal 2" xfId="1" xr:uid="{00000000-0005-0000-0000-000006000000}"/>
    <cellStyle name="Note 1" xfId="40" xr:uid="{00000000-0005-0000-0000-00002D000000}"/>
    <cellStyle name="Output" xfId="41" xr:uid="{00000000-0005-0000-0000-00002E000000}"/>
    <cellStyle name="Result2" xfId="2" xr:uid="{00000000-0005-0000-0000-000007000000}"/>
    <cellStyle name="Title" xfId="42" xr:uid="{00000000-0005-0000-0000-00002F000000}"/>
    <cellStyle name="Total" xfId="43" xr:uid="{00000000-0005-0000-0000-000030000000}"/>
    <cellStyle name="Untitled1" xfId="3" xr:uid="{00000000-0005-0000-0000-000008000000}"/>
    <cellStyle name="Untitled2" xfId="45" xr:uid="{00000000-0005-0000-0000-000032000000}"/>
    <cellStyle name="Untitled3" xfId="46" xr:uid="{00000000-0005-0000-0000-000033000000}"/>
    <cellStyle name="Untitled4" xfId="47" xr:uid="{00000000-0005-0000-0000-000034000000}"/>
    <cellStyle name="Warning Text" xfId="44" xr:uid="{00000000-0005-0000-0000-000031000000}"/>
  </cellStyles>
  <dxfs count="3">
    <dxf>
      <font>
        <sz val="8"/>
        <color rgb="FF000000"/>
        <name val="Calibri"/>
        <family val="2"/>
      </font>
      <numFmt numFmtId="13" formatCode="0%"/>
      <fill>
        <patternFill>
          <bgColor rgb="FFF7D1D5"/>
        </patternFill>
      </fill>
      <alignment horizontal="center" vertical="center" textRotation="0" wrapText="0" indent="0" shrinkToFit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sz val="8"/>
        <color rgb="FF000000"/>
        <name val="Calibri"/>
        <family val="2"/>
      </font>
      <numFmt numFmtId="13" formatCode="0%"/>
      <fill>
        <patternFill>
          <bgColor rgb="FFF7D1D5"/>
        </patternFill>
      </fill>
      <alignment horizontal="center" vertical="center" textRotation="0" wrapText="0" indent="0" shrinkToFit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sz val="8"/>
        <color rgb="FF000000"/>
        <name val="Calibri"/>
        <family val="2"/>
      </font>
      <numFmt numFmtId="13" formatCode="0%"/>
      <fill>
        <patternFill>
          <bgColor rgb="FFF7D1D5"/>
        </patternFill>
      </fill>
      <alignment horizontal="center" vertical="center" textRotation="0" wrapText="0" indent="0" shrinkToFit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E3E3E3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3B3B3"/>
      <rgbColor rgb="FF993366"/>
      <rgbColor rgb="FFFFFFCC"/>
      <rgbColor rgb="FFCCFFFF"/>
      <rgbColor rgb="FF660066"/>
      <rgbColor rgb="FFFB8192"/>
      <rgbColor rgb="FF0066CC"/>
      <rgbColor rgb="FFCCCCFF"/>
      <rgbColor rgb="FF000080"/>
      <rgbColor rgb="FFFF00FF"/>
      <rgbColor rgb="FFE6E6E6"/>
      <rgbColor rgb="FF00FFFF"/>
      <rgbColor rgb="FF800080"/>
      <rgbColor rgb="FF800000"/>
      <rgbColor rgb="FF008080"/>
      <rgbColor rgb="FF0000FF"/>
      <rgbColor rgb="FF00CCFF"/>
      <rgbColor rgb="FFC6E2EE"/>
      <rgbColor rgb="FFCCFFCC"/>
      <rgbColor rgb="FFFFFF99"/>
      <rgbColor rgb="FF99CCFF"/>
      <rgbColor rgb="FFFF99CC"/>
      <rgbColor rgb="FFE4A0A0"/>
      <rgbColor rgb="FFF7D1D5"/>
      <rgbColor rgb="FF3366FF"/>
      <rgbColor rgb="FF33CCCC"/>
      <rgbColor rgb="FFF4CCD9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7"/>
  <sheetViews>
    <sheetView tabSelected="1" zoomScale="75" zoomScaleNormal="75" workbookViewId="0">
      <selection activeCell="D22" sqref="D22"/>
    </sheetView>
  </sheetViews>
  <sheetFormatPr defaultColWidth="11.54296875" defaultRowHeight="15.75" customHeight="1"/>
  <cols>
    <col min="1" max="1" width="3.6328125" style="2" customWidth="1"/>
    <col min="2" max="2" width="10.54296875" style="2" customWidth="1"/>
    <col min="3" max="3" width="9.54296875" style="2" customWidth="1"/>
    <col min="4" max="4" width="8.81640625" style="2" customWidth="1"/>
    <col min="5" max="5" width="11.26953125" style="2" customWidth="1"/>
    <col min="6" max="6" width="9" style="3" customWidth="1"/>
    <col min="7" max="7" width="9.7265625" style="4" customWidth="1"/>
    <col min="8" max="8" width="7.08984375" style="5" customWidth="1"/>
    <col min="9" max="16" width="6.08984375" style="2" customWidth="1"/>
    <col min="17" max="17" width="8" style="2" customWidth="1"/>
    <col min="18" max="18" width="7.6328125" style="2" customWidth="1"/>
    <col min="19" max="21" width="5.7265625" style="2" customWidth="1"/>
    <col min="22" max="23" width="6.90625" style="2" customWidth="1"/>
    <col min="24" max="25" width="5.7265625" style="2" customWidth="1"/>
    <col min="26" max="28" width="6.90625" style="2" customWidth="1"/>
    <col min="29" max="31" width="7.453125" style="2" customWidth="1"/>
    <col min="32" max="32" width="7.7265625" style="2" customWidth="1"/>
    <col min="33" max="33" width="7.453125" style="2" customWidth="1"/>
    <col min="34" max="34" width="9.7265625" style="2" customWidth="1"/>
    <col min="35" max="35" width="9.7265625" style="6" customWidth="1"/>
    <col min="36" max="49" width="9.7265625" style="2" customWidth="1"/>
    <col min="50" max="55" width="9.36328125" customWidth="1"/>
  </cols>
  <sheetData>
    <row r="1" spans="1:49" ht="20" customHeight="1">
      <c r="A1" s="7">
        <v>1</v>
      </c>
      <c r="B1" s="8" t="s">
        <v>0</v>
      </c>
      <c r="F1" s="2"/>
      <c r="G1" s="2"/>
      <c r="H1" s="9"/>
      <c r="AB1"/>
      <c r="AC1"/>
      <c r="AD1"/>
      <c r="AE1"/>
      <c r="AF1"/>
      <c r="AG1"/>
      <c r="AH1"/>
    </row>
    <row r="2" spans="1:49" ht="20" customHeight="1">
      <c r="A2" s="7">
        <v>1</v>
      </c>
      <c r="B2" s="8" t="s">
        <v>1</v>
      </c>
      <c r="F2" s="2"/>
      <c r="G2" s="2"/>
      <c r="H2" s="9"/>
      <c r="AB2"/>
      <c r="AC2"/>
      <c r="AD2"/>
      <c r="AE2"/>
      <c r="AF2"/>
      <c r="AG2"/>
      <c r="AH2"/>
    </row>
    <row r="3" spans="1:49" ht="20" customHeight="1">
      <c r="A3" s="7">
        <v>1</v>
      </c>
      <c r="B3" s="8" t="s">
        <v>2</v>
      </c>
      <c r="F3" s="2"/>
      <c r="G3" s="2"/>
      <c r="H3" s="9"/>
      <c r="S3" s="10"/>
      <c r="T3" s="10"/>
      <c r="U3" s="10"/>
      <c r="X3" s="10"/>
      <c r="Y3" s="10"/>
      <c r="AB3"/>
      <c r="AC3"/>
      <c r="AD3"/>
      <c r="AE3"/>
      <c r="AF3"/>
      <c r="AG3"/>
      <c r="AH3"/>
    </row>
    <row r="4" spans="1:49" ht="20" customHeight="1">
      <c r="A4" s="7">
        <v>1</v>
      </c>
      <c r="B4" s="8" t="s">
        <v>3</v>
      </c>
      <c r="F4" s="2"/>
      <c r="G4" s="2"/>
      <c r="H4" s="9"/>
      <c r="AB4"/>
      <c r="AC4"/>
      <c r="AD4"/>
      <c r="AE4"/>
      <c r="AF4"/>
      <c r="AG4"/>
      <c r="AH4"/>
    </row>
    <row r="5" spans="1:49" ht="20" customHeight="1">
      <c r="A5" s="7">
        <v>1</v>
      </c>
      <c r="B5" s="8" t="s">
        <v>4</v>
      </c>
      <c r="F5" s="2"/>
      <c r="G5" s="2"/>
      <c r="H5" s="9"/>
      <c r="AB5"/>
      <c r="AC5"/>
      <c r="AD5"/>
      <c r="AE5"/>
      <c r="AF5"/>
      <c r="AG5"/>
      <c r="AH5"/>
    </row>
    <row r="6" spans="1:49" ht="20" customHeight="1">
      <c r="A6" s="7">
        <v>1</v>
      </c>
      <c r="B6" s="8" t="s">
        <v>5</v>
      </c>
      <c r="F6" s="2"/>
      <c r="G6" s="2"/>
      <c r="H6" s="9"/>
      <c r="N6"/>
      <c r="AB6"/>
      <c r="AC6"/>
      <c r="AD6"/>
      <c r="AE6"/>
      <c r="AF6"/>
      <c r="AG6"/>
      <c r="AH6"/>
    </row>
    <row r="7" spans="1:49" ht="20" customHeight="1">
      <c r="A7" s="7">
        <v>1</v>
      </c>
      <c r="B7" s="8" t="s">
        <v>6</v>
      </c>
      <c r="F7" s="2"/>
      <c r="G7" s="2"/>
      <c r="H7" s="9"/>
      <c r="N7"/>
      <c r="AB7"/>
      <c r="AC7"/>
      <c r="AD7"/>
      <c r="AE7"/>
      <c r="AF7"/>
      <c r="AG7"/>
      <c r="AH7"/>
    </row>
    <row r="8" spans="1:49" ht="20" customHeight="1">
      <c r="A8" s="7">
        <v>1</v>
      </c>
      <c r="B8" s="8" t="s">
        <v>7</v>
      </c>
      <c r="F8" s="2"/>
      <c r="G8" s="2"/>
      <c r="H8" s="9"/>
      <c r="N8"/>
      <c r="AB8"/>
      <c r="AC8"/>
      <c r="AD8"/>
      <c r="AE8"/>
      <c r="AF8"/>
      <c r="AG8"/>
      <c r="AH8"/>
    </row>
    <row r="9" spans="1:49" ht="20" customHeight="1">
      <c r="A9" s="7"/>
      <c r="F9" s="2"/>
      <c r="G9" s="2"/>
      <c r="H9" s="9"/>
      <c r="N9"/>
      <c r="AB9"/>
      <c r="AC9"/>
      <c r="AD9"/>
      <c r="AE9"/>
      <c r="AF9"/>
      <c r="AG9"/>
      <c r="AH9"/>
    </row>
    <row r="10" spans="1:49" ht="20" customHeight="1">
      <c r="A10" s="7"/>
      <c r="F10" s="2"/>
      <c r="G10" s="2"/>
      <c r="H10" s="9"/>
      <c r="N10"/>
      <c r="AB10"/>
      <c r="AC10"/>
      <c r="AD10"/>
      <c r="AE10"/>
      <c r="AF10"/>
      <c r="AG10"/>
      <c r="AH10"/>
    </row>
    <row r="11" spans="1:49" ht="20" customHeight="1">
      <c r="A11" s="7"/>
      <c r="F11" s="2"/>
      <c r="G11" s="2"/>
      <c r="H11" s="9"/>
      <c r="I11" s="11">
        <v>45677</v>
      </c>
      <c r="J11" s="11">
        <f>I11+7</f>
        <v>45684</v>
      </c>
      <c r="K11" s="11">
        <f>J11+14</f>
        <v>45698</v>
      </c>
      <c r="L11" s="11">
        <f>K11+14</f>
        <v>45712</v>
      </c>
      <c r="M11" s="11">
        <f>L11+7</f>
        <v>45719</v>
      </c>
      <c r="N11" s="11">
        <f>M11+14</f>
        <v>45733</v>
      </c>
      <c r="O11" s="11">
        <f>N11+7</f>
        <v>45740</v>
      </c>
      <c r="P11" s="11">
        <f>O11+7</f>
        <v>45747</v>
      </c>
      <c r="Q11" s="7"/>
      <c r="R11" s="7"/>
      <c r="S11" s="11">
        <v>45679</v>
      </c>
      <c r="T11" s="11">
        <v>45707</v>
      </c>
      <c r="U11" s="11">
        <v>45742</v>
      </c>
      <c r="V11" s="7"/>
      <c r="W11" s="7"/>
      <c r="X11" s="11">
        <v>45693</v>
      </c>
      <c r="Y11" s="11">
        <v>45721</v>
      </c>
      <c r="Z11" s="11"/>
      <c r="AA11" s="7"/>
      <c r="AB11" s="7"/>
      <c r="AC11" s="7"/>
      <c r="AD11" s="7"/>
      <c r="AE11" s="7"/>
      <c r="AF11" s="7"/>
      <c r="AG11" s="7"/>
      <c r="AH11" s="7"/>
    </row>
    <row r="12" spans="1:49" ht="27.65" customHeight="1">
      <c r="A12" s="7">
        <v>2</v>
      </c>
      <c r="B12" s="12" t="s">
        <v>8</v>
      </c>
      <c r="C12" s="12" t="s">
        <v>9</v>
      </c>
      <c r="D12" s="12" t="s">
        <v>10</v>
      </c>
      <c r="E12" s="13" t="s">
        <v>11</v>
      </c>
      <c r="F12" s="13" t="s">
        <v>12</v>
      </c>
      <c r="G12" s="13" t="s">
        <v>13</v>
      </c>
      <c r="H12" s="13" t="s">
        <v>14</v>
      </c>
      <c r="I12" s="35" t="s">
        <v>15</v>
      </c>
      <c r="J12" s="35"/>
      <c r="K12" s="35"/>
      <c r="L12" s="35"/>
      <c r="M12" s="35"/>
      <c r="N12" s="35"/>
      <c r="O12" s="35"/>
      <c r="P12" s="35"/>
      <c r="Q12" s="35"/>
      <c r="S12" s="35" t="s">
        <v>16</v>
      </c>
      <c r="T12" s="35"/>
      <c r="U12" s="35"/>
      <c r="V12" s="35"/>
      <c r="X12" s="35" t="s">
        <v>17</v>
      </c>
      <c r="Y12" s="35"/>
      <c r="Z12" s="35"/>
      <c r="AB12" s="36" t="s">
        <v>18</v>
      </c>
      <c r="AC12" s="36"/>
      <c r="AE12" s="13" t="s">
        <v>19</v>
      </c>
      <c r="AF12" s="14" t="s">
        <v>20</v>
      </c>
      <c r="AG12" s="13" t="s">
        <v>21</v>
      </c>
      <c r="AH12" s="13" t="s">
        <v>22</v>
      </c>
    </row>
    <row r="13" spans="1:49" ht="25.25" customHeight="1">
      <c r="A13" s="7">
        <v>2</v>
      </c>
      <c r="F13" s="2"/>
      <c r="G13" s="2"/>
      <c r="H13" s="7"/>
      <c r="I13" s="7">
        <v>1</v>
      </c>
      <c r="J13" s="7">
        <v>2</v>
      </c>
      <c r="K13" s="7">
        <v>3</v>
      </c>
      <c r="L13" s="7">
        <v>4</v>
      </c>
      <c r="M13" s="7">
        <v>5</v>
      </c>
      <c r="N13" s="7">
        <v>6</v>
      </c>
      <c r="O13" s="7">
        <v>7</v>
      </c>
      <c r="P13" s="7">
        <v>8</v>
      </c>
      <c r="Q13" s="13" t="s">
        <v>23</v>
      </c>
      <c r="R13" s="13" t="s">
        <v>24</v>
      </c>
      <c r="S13" s="13">
        <v>1</v>
      </c>
      <c r="T13" s="13">
        <f>S13+1</f>
        <v>2</v>
      </c>
      <c r="U13" s="13">
        <f>T13+1</f>
        <v>3</v>
      </c>
      <c r="V13" s="13" t="s">
        <v>23</v>
      </c>
      <c r="W13" s="13" t="s">
        <v>24</v>
      </c>
      <c r="X13" s="13">
        <v>1</v>
      </c>
      <c r="Y13" s="13">
        <f>X13+1</f>
        <v>2</v>
      </c>
      <c r="Z13" s="13"/>
      <c r="AA13" s="13" t="s">
        <v>24</v>
      </c>
      <c r="AB13" s="13" t="s">
        <v>25</v>
      </c>
      <c r="AC13" s="13" t="s">
        <v>26</v>
      </c>
      <c r="AD13" s="13" t="s">
        <v>24</v>
      </c>
      <c r="AE13" s="13" t="s">
        <v>27</v>
      </c>
      <c r="AF13"/>
      <c r="AG13"/>
      <c r="AH13"/>
    </row>
    <row r="14" spans="1:49" ht="26.75" customHeight="1">
      <c r="A14" s="7">
        <v>2</v>
      </c>
      <c r="F14" s="2"/>
      <c r="G14" s="2"/>
      <c r="H14" s="9"/>
      <c r="I14"/>
      <c r="J14"/>
      <c r="K14"/>
      <c r="L14"/>
      <c r="M14"/>
      <c r="N14"/>
      <c r="O14"/>
      <c r="P14"/>
      <c r="Q14" s="13" t="s">
        <v>28</v>
      </c>
      <c r="R14" s="13" t="s">
        <v>29</v>
      </c>
      <c r="S14"/>
      <c r="T14"/>
      <c r="U14"/>
      <c r="V14" s="13" t="s">
        <v>30</v>
      </c>
      <c r="W14" s="13" t="s">
        <v>29</v>
      </c>
      <c r="X14"/>
      <c r="Y14"/>
      <c r="Z14" s="13" t="s">
        <v>30</v>
      </c>
      <c r="AA14" s="13" t="s">
        <v>29</v>
      </c>
      <c r="AB14" s="13"/>
      <c r="AC14" s="13" t="s">
        <v>29</v>
      </c>
      <c r="AD14" s="13" t="s">
        <v>29</v>
      </c>
      <c r="AE14" s="13" t="s">
        <v>29</v>
      </c>
      <c r="AF14" s="7" t="s">
        <v>31</v>
      </c>
      <c r="AG14" s="13" t="s">
        <v>29</v>
      </c>
      <c r="AH14" s="13" t="s">
        <v>29</v>
      </c>
      <c r="AI14" s="15"/>
      <c r="AJ14"/>
      <c r="AK14"/>
      <c r="AL14"/>
    </row>
    <row r="15" spans="1:49" ht="26.75" customHeight="1">
      <c r="A15" s="7"/>
      <c r="B15" s="37" t="s">
        <v>32</v>
      </c>
      <c r="C15" s="37"/>
      <c r="D15" s="37"/>
      <c r="F15" s="2"/>
      <c r="G15" s="2"/>
      <c r="H15" s="9"/>
      <c r="I15" s="16">
        <f t="shared" ref="I15:P15" si="0">IF(I16,1/I16,0)</f>
        <v>0.1</v>
      </c>
      <c r="J15" s="16">
        <f t="shared" si="0"/>
        <v>0.1</v>
      </c>
      <c r="K15" s="16">
        <f t="shared" si="0"/>
        <v>0.1</v>
      </c>
      <c r="L15" s="16">
        <f t="shared" si="0"/>
        <v>0.1</v>
      </c>
      <c r="M15" s="16">
        <f t="shared" si="0"/>
        <v>0.1</v>
      </c>
      <c r="N15" s="16">
        <f t="shared" si="0"/>
        <v>0.1</v>
      </c>
      <c r="O15" s="16">
        <f t="shared" si="0"/>
        <v>0.1</v>
      </c>
      <c r="P15" s="16">
        <f t="shared" si="0"/>
        <v>0.1</v>
      </c>
      <c r="Q15" s="13"/>
      <c r="R15" s="17">
        <v>0.2</v>
      </c>
      <c r="S15" s="16">
        <f>IF(S16,1/S16,0)</f>
        <v>0.1</v>
      </c>
      <c r="T15" s="16">
        <f>IF(T16,1/T16,0)</f>
        <v>0.125</v>
      </c>
      <c r="U15" s="16">
        <f>IF(U16,1/U16,0)</f>
        <v>0.1</v>
      </c>
      <c r="V15"/>
      <c r="W15" s="17">
        <v>0.2</v>
      </c>
      <c r="X15" s="16">
        <f>IF(X16,1/X16,0)</f>
        <v>8.3333333333333329E-2</v>
      </c>
      <c r="Y15" s="16">
        <f>IF(Y16,1/Y16,0)</f>
        <v>5.2631578947368418E-2</v>
      </c>
      <c r="Z15"/>
      <c r="AA15" s="17">
        <v>0.3</v>
      </c>
      <c r="AB15" s="18">
        <f>IF(AB16,1/AB16,0)</f>
        <v>2.5000000000000001E-2</v>
      </c>
      <c r="AC15"/>
      <c r="AD15" s="17">
        <v>0.3</v>
      </c>
      <c r="AE15" s="19"/>
      <c r="AG15" s="20">
        <f>R15</f>
        <v>0.2</v>
      </c>
      <c r="AH15" s="20">
        <f>AA15+AD15+W15</f>
        <v>0.8</v>
      </c>
      <c r="AI15" s="15"/>
      <c r="AJ15"/>
      <c r="AK15"/>
      <c r="AL15"/>
    </row>
    <row r="16" spans="1:49" ht="22.25" customHeight="1">
      <c r="A16" s="7">
        <v>4</v>
      </c>
      <c r="B16" s="21"/>
      <c r="C16" s="21"/>
      <c r="D16" s="21"/>
      <c r="E16" s="21"/>
      <c r="F16" s="21"/>
      <c r="G16" s="21"/>
      <c r="H16" s="22"/>
      <c r="I16" s="23">
        <v>10</v>
      </c>
      <c r="J16" s="23">
        <v>10</v>
      </c>
      <c r="K16" s="23">
        <v>10</v>
      </c>
      <c r="L16" s="23">
        <v>10</v>
      </c>
      <c r="M16" s="23">
        <v>10</v>
      </c>
      <c r="N16" s="23">
        <v>10</v>
      </c>
      <c r="O16" s="23">
        <v>10</v>
      </c>
      <c r="P16" s="23">
        <v>10</v>
      </c>
      <c r="Q16" s="20">
        <f t="array" ref="Q16">TRIMMEAN(I$15:P$15*I16:P16,2.01/COUNT(I$15:P$15))</f>
        <v>1</v>
      </c>
      <c r="R16" s="24">
        <f>R$15*Q16</f>
        <v>0.2</v>
      </c>
      <c r="S16" s="23">
        <v>10</v>
      </c>
      <c r="T16" s="23">
        <v>8</v>
      </c>
      <c r="U16" s="23">
        <v>10</v>
      </c>
      <c r="V16" s="20">
        <f t="array" ref="V16">MEDIAN(S$15:U$15*S16:U16)</f>
        <v>1</v>
      </c>
      <c r="W16" s="24">
        <f>W$15*V16</f>
        <v>0.2</v>
      </c>
      <c r="X16" s="23">
        <v>12</v>
      </c>
      <c r="Y16" s="23">
        <v>19</v>
      </c>
      <c r="Z16" s="20">
        <f t="array" ref="Z16">MEDIAN(X$15:Y$15*X16:Y16)</f>
        <v>1</v>
      </c>
      <c r="AA16" s="24">
        <f>AA$15*Z16</f>
        <v>0.3</v>
      </c>
      <c r="AB16" s="25">
        <f>AB17</f>
        <v>40</v>
      </c>
      <c r="AC16" s="20">
        <f>AB16*AB$15</f>
        <v>1</v>
      </c>
      <c r="AD16" s="24">
        <f>AD$15*AC16</f>
        <v>0.3</v>
      </c>
      <c r="AE16" s="19">
        <v>1</v>
      </c>
      <c r="AF16" s="26"/>
      <c r="AG16" s="27"/>
      <c r="AH16" s="27"/>
      <c r="AI16" s="15"/>
      <c r="AJ16"/>
      <c r="AK16"/>
      <c r="AL16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</row>
    <row r="17" spans="1:34" ht="25.25" customHeight="1">
      <c r="A17" s="7">
        <v>3</v>
      </c>
      <c r="B17" s="1" t="s">
        <v>33</v>
      </c>
      <c r="C17" s="1" t="s">
        <v>34</v>
      </c>
      <c r="D17" s="1"/>
      <c r="E17" s="28" t="s">
        <v>35</v>
      </c>
      <c r="F17" s="29" t="str">
        <f>AF17</f>
        <v>100</v>
      </c>
      <c r="G17" s="28" t="s">
        <v>36</v>
      </c>
      <c r="H17" s="30"/>
      <c r="I17" s="23">
        <v>10</v>
      </c>
      <c r="J17" s="23">
        <v>10</v>
      </c>
      <c r="K17" s="23">
        <v>10</v>
      </c>
      <c r="L17" s="23">
        <v>10</v>
      </c>
      <c r="M17" s="23">
        <v>10</v>
      </c>
      <c r="N17" s="23">
        <v>10</v>
      </c>
      <c r="O17" s="23">
        <v>10</v>
      </c>
      <c r="P17" s="23">
        <v>10</v>
      </c>
      <c r="Q17" s="31">
        <f t="array" ref="Q17">TRIMMEAN(I$15:P$15*I17:P17,2.01/COUNT(I$15:P$15))</f>
        <v>1</v>
      </c>
      <c r="R17" s="32">
        <f>R$15*Q17</f>
        <v>0.2</v>
      </c>
      <c r="S17" s="23">
        <v>10</v>
      </c>
      <c r="T17" s="23">
        <v>8</v>
      </c>
      <c r="U17" s="7">
        <v>10</v>
      </c>
      <c r="V17" s="32">
        <f t="array" ref="V17">TRIMMEAN($S$15:$U$15*S17:U17,2.01/COUNT($S$15:$U$15))</f>
        <v>1</v>
      </c>
      <c r="W17" s="32">
        <f>W$15*V17</f>
        <v>0.2</v>
      </c>
      <c r="X17" s="23">
        <v>12</v>
      </c>
      <c r="Y17" s="23">
        <v>19</v>
      </c>
      <c r="Z17" s="32">
        <f t="array" ref="Z17">AVERAGE(Marks!$X$15:$Y$15*X17:Y17)</f>
        <v>1</v>
      </c>
      <c r="AA17" s="32">
        <f>AA$15*Z17</f>
        <v>0.3</v>
      </c>
      <c r="AB17" s="23">
        <v>40</v>
      </c>
      <c r="AC17" s="33">
        <f>AB17*AB$15</f>
        <v>1</v>
      </c>
      <c r="AD17" s="32">
        <f>AD$15*AC17</f>
        <v>0.3</v>
      </c>
      <c r="AE17" s="34">
        <f>R17+W17+AA17+AD17</f>
        <v>1</v>
      </c>
      <c r="AF17" s="26" t="str">
        <f>(IF(AND(OR(AG17&lt;0.495,AH17&lt;0.495),AE17&gt;=0.495),"U",CONCATENATE(MIN(ROUND((AE17+0.005)*100,0),100),IF(AE17&lt;0.495,"F",""))))</f>
        <v>100</v>
      </c>
      <c r="AG17" s="34">
        <f>R17/AG$15</f>
        <v>1</v>
      </c>
      <c r="AH17" s="34">
        <f>(AA17+AD17+W17)/AH$15</f>
        <v>1</v>
      </c>
    </row>
  </sheetData>
  <mergeCells count="5">
    <mergeCell ref="I12:Q12"/>
    <mergeCell ref="S12:V12"/>
    <mergeCell ref="X12:Z12"/>
    <mergeCell ref="AB12:AC12"/>
    <mergeCell ref="B15:D15"/>
  </mergeCells>
  <conditionalFormatting sqref="AG17">
    <cfRule type="cellIs" dxfId="2" priority="2" operator="lessThan">
      <formula>0.5</formula>
    </cfRule>
  </conditionalFormatting>
  <conditionalFormatting sqref="AE17">
    <cfRule type="cellIs" dxfId="1" priority="3" operator="lessThan">
      <formula>0.5</formula>
    </cfRule>
  </conditionalFormatting>
  <conditionalFormatting sqref="AH17">
    <cfRule type="cellIs" dxfId="0" priority="4" operator="lessThan">
      <formula>0.5</formula>
    </cfRule>
  </conditionalFormatting>
  <printOptions gridLines="1"/>
  <pageMargins left="0.39374999999999999" right="0.39374999999999999" top="0.78749999999999998" bottom="0.78749999999999998" header="0.511811023622047" footer="0.511811023622047"/>
  <pageSetup paperSize="75" pageOrder="overThenDown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2025-03-13T17:12:11Z</dcterms:modified>
  <dc:language/>
</cp:coreProperties>
</file>